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ybarska\Desktop\PROJEKTY\PROJEKT SIR\"/>
    </mc:Choice>
  </mc:AlternateContent>
  <bookViews>
    <workbookView xWindow="0" yWindow="0" windowWidth="28800" windowHeight="12135"/>
  </bookViews>
  <sheets>
    <sheet name="alokacja 2019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  <c r="C8" i="1"/>
  <c r="C7" i="1"/>
  <c r="C6" i="1"/>
  <c r="F34" i="1" l="1"/>
  <c r="C24" i="1" l="1"/>
  <c r="S35" i="1" l="1"/>
  <c r="R35" i="1"/>
  <c r="Q34" i="1"/>
  <c r="Q35" i="1" s="1"/>
  <c r="P34" i="1"/>
  <c r="P35" i="1" s="1"/>
  <c r="O34" i="1"/>
  <c r="O35" i="1" s="1"/>
  <c r="N34" i="1"/>
  <c r="N35" i="1" s="1"/>
  <c r="M34" i="1"/>
  <c r="M35" i="1" s="1"/>
  <c r="L35" i="1"/>
  <c r="K35" i="1"/>
  <c r="J34" i="1"/>
  <c r="J35" i="1" s="1"/>
  <c r="I35" i="1"/>
  <c r="H34" i="1"/>
  <c r="H35" i="1" s="1"/>
  <c r="G35" i="1"/>
  <c r="F35" i="1"/>
  <c r="E35" i="1"/>
  <c r="D34" i="1"/>
  <c r="D35" i="1" s="1"/>
  <c r="C34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30" i="1" s="1"/>
  <c r="R24" i="1"/>
  <c r="Q24" i="1"/>
  <c r="Q30" i="1" s="1"/>
  <c r="P24" i="1"/>
  <c r="P30" i="1" s="1"/>
  <c r="O24" i="1"/>
  <c r="N24" i="1"/>
  <c r="N30" i="1" s="1"/>
  <c r="M24" i="1"/>
  <c r="M30" i="1" s="1"/>
  <c r="L24" i="1"/>
  <c r="L30" i="1" s="1"/>
  <c r="K24" i="1"/>
  <c r="J24" i="1"/>
  <c r="J30" i="1" s="1"/>
  <c r="I24" i="1"/>
  <c r="I30" i="1" s="1"/>
  <c r="H24" i="1"/>
  <c r="H30" i="1" s="1"/>
  <c r="G24" i="1"/>
  <c r="G30" i="1" s="1"/>
  <c r="F24" i="1"/>
  <c r="F30" i="1" s="1"/>
  <c r="E24" i="1"/>
  <c r="E30" i="1" s="1"/>
  <c r="D24" i="1"/>
  <c r="D30" i="1" s="1"/>
  <c r="K30" i="1" l="1"/>
  <c r="O30" i="1"/>
  <c r="R30" i="1"/>
  <c r="C35" i="1"/>
  <c r="C9" i="1"/>
  <c r="C14" i="1"/>
  <c r="C15" i="1" l="1"/>
</calcChain>
</file>

<file path=xl/sharedStrings.xml><?xml version="1.0" encoding="utf-8"?>
<sst xmlns="http://schemas.openxmlformats.org/spreadsheetml/2006/main" count="68" uniqueCount="56">
  <si>
    <t xml:space="preserve">Nr działania </t>
  </si>
  <si>
    <t xml:space="preserve">Nazwa działania                                          </t>
  </si>
  <si>
    <t>Gromadzenie przykładów operacji realizujących poszczególne priorytety Programu.</t>
  </si>
  <si>
    <t>Szkolenia i działania na rzecz tworzenia sieci kontaktów dla Lokalnych Grup Działania (LGD), w tym zapewnianie pomocy technicznej w zakresie współpracy międzyterytorialnej i międzynarodowej.</t>
  </si>
  <si>
    <t>Ułatwianie wymiany wiedzy pomiędzy podmiotami uczestniczącymi w rozwoju obszarów wiejskich oraz wymiana i rozpowszechnianie rezultatów działań na rzecz tego rozwoju.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</si>
  <si>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</si>
  <si>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</si>
  <si>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 xml:space="preserve">Aktywizacja mieszkańców wsi na rzecz podejmowania inicjatyw służących włączeniu społecznemu, w szczególności osób starszych, młodzieży, niepełnosprawnych, mniejszości narodowych i innych osób wykluczonych społecznie. </t>
  </si>
  <si>
    <t>Identyfikacja, gromadzenie i upowszechnianie dobrych praktyk mających wpływ na rozwój obszarów wiejskich.</t>
  </si>
  <si>
    <t>Promocja zrównoważonego rozwoju obszarów wiejskich.</t>
  </si>
  <si>
    <t xml:space="preserve">                                                                               Urząd Marszałkowski
                                                                                          Województwa   Działanie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</si>
  <si>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</si>
  <si>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</si>
  <si>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</si>
  <si>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</si>
  <si>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</si>
  <si>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</si>
  <si>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</si>
  <si>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</si>
  <si>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</si>
  <si>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</si>
  <si>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</si>
  <si>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</si>
  <si>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</si>
  <si>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</si>
  <si>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</si>
  <si>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</si>
  <si>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 xml:space="preserve">                                                                               Centrum/Ośrodek
Działanie</t>
  </si>
  <si>
    <t>Centrum Doradztwa Rolniczego w Brwinowie</t>
  </si>
  <si>
    <t>Dolnośląski ODR</t>
  </si>
  <si>
    <t>Kujawsko-Pomorski ODR</t>
  </si>
  <si>
    <t>Lubelski ODR</t>
  </si>
  <si>
    <t>Lubuski ODR</t>
  </si>
  <si>
    <t>Łódzki ODR</t>
  </si>
  <si>
    <t>Małopolski ODR</t>
  </si>
  <si>
    <t>Mazowiecki ODR</t>
  </si>
  <si>
    <t>Opolski ODR</t>
  </si>
  <si>
    <t>Podkarpacki ODR</t>
  </si>
  <si>
    <t>Podlaski ODR</t>
  </si>
  <si>
    <t>Pomorski ODR</t>
  </si>
  <si>
    <t>Śląski ODR</t>
  </si>
  <si>
    <t>Świętokrzyski ODR</t>
  </si>
  <si>
    <t>Warmińsko-Mazurski ODR</t>
  </si>
  <si>
    <t>Wielkopolski ODR</t>
  </si>
  <si>
    <t>Zachodniopomorski ODR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</si>
  <si>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</si>
  <si>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Limit w zł</t>
  </si>
  <si>
    <t xml:space="preserve">Limit środków (w zł) dla partnerów KSOW składających wnioski o wybór operacji do Centrum Doradztwa Rolniczego z siedzibą w Brwinowie oddział w Warszawie i do wojewódzkich ośrodków doradztwa rolniczego w zakresie działania nr 5 planu działania KSOW </t>
  </si>
  <si>
    <t>SUMA (w zł)</t>
  </si>
  <si>
    <t>SUMA (w zł) na działania 10-13</t>
  </si>
  <si>
    <t>SUMA (w z)ł na działania 3, 4, 6 i 9</t>
  </si>
  <si>
    <t>SUMA (w zł) na działania 3, 4, 6 i 9-13</t>
  </si>
  <si>
    <t>Limit środków (w zł) dla partnerów KSOW składających wnioski o wybór operacji do Centrum Doradztwa Rolniczego z siedzibą w Brwinowie oddział w Warszawie jako jednostki centralnej KSOW w zakresie działania nr 3, 4, 6 i 9-13 planu działania KSOW</t>
  </si>
  <si>
    <t>SUMA (w zł) na działania 3, 4, 6 i 9</t>
  </si>
  <si>
    <t>Limit środków (w zł) dla partnerów KSOW składających wnioski o wybór operacji do urzędów marszałkowskich w zakresie działania nr 3, 4, 6 i 9-13 planu działania KSOW</t>
  </si>
  <si>
    <t>Limit środków przewidzianych na realizację operacji w ramach konkursu nr 3/2019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</si>
</sst>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horizontal="right" vertical="center"/>
    </xf>
    <xf numFmtId="49" fontId="2" fillId="0" borderId="19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WKrajewska.ADMINROL\Desktop\analiza%20limitu\monitoring%20limitu_21.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WKrajewska.ADMINROL\Desktop\analiza%20limitu\monitoring%20limitu_11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czy"/>
      <sheetName val="do kursów"/>
      <sheetName val="dolnośląskie"/>
      <sheetName val="kujawsko-pomorskie"/>
      <sheetName val="lubelskie"/>
      <sheetName val="lubuskie"/>
      <sheetName val="łódzkie"/>
      <sheetName val="małopolskie"/>
      <sheetName val="mazowieckie"/>
      <sheetName val="opolskie"/>
      <sheetName val="podkarpackie"/>
      <sheetName val="podlaskie"/>
      <sheetName val="pomorskie"/>
      <sheetName val="śląskie"/>
      <sheetName val="świętokrzyskie"/>
      <sheetName val="warmińsko-mazurskie"/>
      <sheetName val="wielkopolskie"/>
      <sheetName val="zachodniopomorskie"/>
      <sheetName val="UM_suma"/>
      <sheetName val="MRiRW"/>
      <sheetName val="ARiMR"/>
      <sheetName val="KOWR"/>
      <sheetName val="CDR_SIR+JC"/>
      <sheetName val="ODR dolnośląski"/>
      <sheetName val="ODR kujawsko-pomorski"/>
      <sheetName val="ODR lubelski"/>
      <sheetName val="ODR lubuski"/>
      <sheetName val="ODR łódzki"/>
      <sheetName val="ODR małopolski"/>
      <sheetName val="ODR mazowiecki"/>
      <sheetName val="ODR opolski"/>
      <sheetName val="ODR podkarpacki"/>
      <sheetName val="ODR podlaski"/>
      <sheetName val="ODR pomorski"/>
      <sheetName val="ODR śląski"/>
      <sheetName val="ODR świętokrzyski"/>
      <sheetName val="ODR warmińsko-mazurski"/>
      <sheetName val="ODR wielkopolski"/>
      <sheetName val="ODR zachodniopomorski"/>
      <sheetName val="ODR_SU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AS7">
            <v>1600000</v>
          </cell>
        </row>
        <row r="9">
          <cell r="AS9">
            <v>3000000</v>
          </cell>
        </row>
        <row r="12">
          <cell r="AS12">
            <v>1500000</v>
          </cell>
        </row>
        <row r="13">
          <cell r="AS13">
            <v>600000</v>
          </cell>
        </row>
        <row r="14">
          <cell r="AS14">
            <v>1300000</v>
          </cell>
        </row>
        <row r="15">
          <cell r="AS15">
            <v>1000000</v>
          </cell>
        </row>
      </sheetData>
      <sheetData sheetId="20"/>
      <sheetData sheetId="21"/>
      <sheetData sheetId="22"/>
      <sheetData sheetId="23"/>
      <sheetData sheetId="24"/>
      <sheetData sheetId="25">
        <row r="17">
          <cell r="AS17">
            <v>100000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czy"/>
      <sheetName val="do kursów"/>
      <sheetName val="dolnośląskie"/>
      <sheetName val="kujawsko-pomorskie"/>
      <sheetName val="lubelskie"/>
      <sheetName val="lubuskie"/>
      <sheetName val="łódzkie"/>
      <sheetName val="małopolskie"/>
      <sheetName val="mazowieckie"/>
      <sheetName val="opolskie"/>
      <sheetName val="podkarpackie"/>
      <sheetName val="podlaskie"/>
      <sheetName val="pomorskie"/>
      <sheetName val="śląskie"/>
      <sheetName val="świętokrzyskie"/>
      <sheetName val="warmińsko-mazurskie"/>
      <sheetName val="wielkopolskie"/>
      <sheetName val="zachodniopomorskie"/>
      <sheetName val="alokacja 2019"/>
      <sheetName val="WF na 2019"/>
      <sheetName val="UM_suma"/>
      <sheetName val="MRiRW"/>
      <sheetName val="ARiMR"/>
      <sheetName val="KOWR"/>
      <sheetName val="CDR_SIR+JC"/>
      <sheetName val="ODR_SUMA"/>
      <sheetName val="ODR dolnośląski"/>
      <sheetName val="ODR kujawsko-pomorski"/>
      <sheetName val="ODR lubelski"/>
      <sheetName val="ODR lubuski"/>
      <sheetName val="ODR łódzki"/>
      <sheetName val="ODR małopolski"/>
      <sheetName val="ODR mazowiecki"/>
      <sheetName val="ODR opolski"/>
      <sheetName val="ODR podkarpacki"/>
      <sheetName val="ODR podlaski"/>
      <sheetName val="ODR pomorski"/>
      <sheetName val="ODR śląski"/>
      <sheetName val="ODR świętokrzyski"/>
      <sheetName val="ODR warmińsko-mazurski"/>
      <sheetName val="ODR wielkopolski"/>
      <sheetName val="ODR zachodniopomors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S8">
            <v>915000</v>
          </cell>
        </row>
      </sheetData>
      <sheetData sheetId="25"/>
      <sheetData sheetId="26">
        <row r="8">
          <cell r="AS8">
            <v>110000</v>
          </cell>
        </row>
      </sheetData>
      <sheetData sheetId="27"/>
      <sheetData sheetId="28"/>
      <sheetData sheetId="29"/>
      <sheetData sheetId="30">
        <row r="8">
          <cell r="AS8">
            <v>300000</v>
          </cell>
        </row>
      </sheetData>
      <sheetData sheetId="31"/>
      <sheetData sheetId="32">
        <row r="8">
          <cell r="AS8">
            <v>100000</v>
          </cell>
        </row>
      </sheetData>
      <sheetData sheetId="33"/>
      <sheetData sheetId="34"/>
      <sheetData sheetId="35">
        <row r="8">
          <cell r="AS8">
            <v>100000</v>
          </cell>
        </row>
      </sheetData>
      <sheetData sheetId="36">
        <row r="8">
          <cell r="AS8">
            <v>160601.41</v>
          </cell>
        </row>
      </sheetData>
      <sheetData sheetId="37">
        <row r="8">
          <cell r="AS8">
            <v>127000</v>
          </cell>
        </row>
      </sheetData>
      <sheetData sheetId="38">
        <row r="8">
          <cell r="AS8">
            <v>126500</v>
          </cell>
        </row>
      </sheetData>
      <sheetData sheetId="39">
        <row r="8">
          <cell r="AS8">
            <v>90000</v>
          </cell>
        </row>
      </sheetData>
      <sheetData sheetId="40"/>
      <sheetData sheetId="41">
        <row r="8">
          <cell r="AS8">
            <v>99400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="60" zoomScaleNormal="60" workbookViewId="0">
      <selection activeCell="H5" sqref="H5"/>
    </sheetView>
  </sheetViews>
  <sheetFormatPr defaultRowHeight="14.25"/>
  <cols>
    <col min="1" max="1" width="13.5" style="1" customWidth="1"/>
    <col min="2" max="2" width="58.125" style="1" customWidth="1"/>
    <col min="3" max="3" width="18.875" style="1" customWidth="1"/>
    <col min="4" max="4" width="22" style="1" bestFit="1" customWidth="1"/>
    <col min="5" max="5" width="17.75" style="1" customWidth="1"/>
    <col min="6" max="6" width="14.25" style="1" customWidth="1"/>
    <col min="7" max="7" width="14.125" style="1" bestFit="1" customWidth="1"/>
    <col min="8" max="8" width="15.25" style="1" bestFit="1" customWidth="1"/>
    <col min="9" max="9" width="15.875" style="1" bestFit="1" customWidth="1"/>
    <col min="10" max="10" width="16.125" style="1" bestFit="1" customWidth="1"/>
    <col min="11" max="11" width="15.375" style="1" bestFit="1" customWidth="1"/>
    <col min="12" max="12" width="17" style="1" bestFit="1" customWidth="1"/>
    <col min="13" max="13" width="17.875" style="1" customWidth="1"/>
    <col min="14" max="14" width="16" style="1" bestFit="1" customWidth="1"/>
    <col min="15" max="15" width="16.625" style="1" bestFit="1" customWidth="1"/>
    <col min="16" max="16" width="23" style="1" bestFit="1" customWidth="1"/>
    <col min="17" max="17" width="19.75" style="1" bestFit="1" customWidth="1"/>
    <col min="18" max="18" width="21.75" style="1" bestFit="1" customWidth="1"/>
    <col min="19" max="19" width="23.875" style="1" bestFit="1" customWidth="1"/>
    <col min="20" max="16384" width="9" style="1"/>
  </cols>
  <sheetData>
    <row r="1" spans="1:18" ht="33.75" customHeight="1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3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3.75" customHeight="1" thickBot="1">
      <c r="A3" s="3" t="s">
        <v>52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3.75" customHeight="1" thickBot="1">
      <c r="A4" s="4" t="s">
        <v>0</v>
      </c>
      <c r="B4" s="5" t="s">
        <v>1</v>
      </c>
      <c r="C4" s="63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3.75" customHeight="1">
      <c r="A5" s="6">
        <v>3</v>
      </c>
      <c r="B5" s="7" t="s">
        <v>2</v>
      </c>
      <c r="C5" s="8">
        <v>500000</v>
      </c>
      <c r="D5" s="9"/>
      <c r="E5" s="10"/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57">
      <c r="A6" s="11">
        <v>4</v>
      </c>
      <c r="B6" s="12" t="s">
        <v>3</v>
      </c>
      <c r="C6" s="13">
        <f>[1]MRiRW!$AS$7</f>
        <v>1600000</v>
      </c>
      <c r="D6" s="9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42.75">
      <c r="A7" s="11">
        <v>6</v>
      </c>
      <c r="B7" s="12" t="s">
        <v>4</v>
      </c>
      <c r="C7" s="13">
        <f>[1]MRiRW!$AS$9</f>
        <v>3000000</v>
      </c>
      <c r="D7" s="9"/>
      <c r="E7" s="10"/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9.25" thickBot="1">
      <c r="A8" s="14">
        <v>9</v>
      </c>
      <c r="B8" s="15" t="s">
        <v>5</v>
      </c>
      <c r="C8" s="16">
        <f>[1]MRiRW!$AS$12</f>
        <v>1500000</v>
      </c>
      <c r="D8" s="9"/>
      <c r="E8" s="10"/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43.5" thickBot="1">
      <c r="A9" s="17" t="s">
        <v>50</v>
      </c>
      <c r="B9" s="18"/>
      <c r="C9" s="19">
        <f>SUM(C5:C8)</f>
        <v>6600000</v>
      </c>
      <c r="D9" s="10"/>
      <c r="E9" s="10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8.5">
      <c r="A10" s="20">
        <v>10</v>
      </c>
      <c r="B10" s="21" t="s">
        <v>6</v>
      </c>
      <c r="C10" s="22">
        <f>[1]MRiRW!$AS$13</f>
        <v>600000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57">
      <c r="A11" s="11">
        <v>11</v>
      </c>
      <c r="B11" s="12" t="s">
        <v>7</v>
      </c>
      <c r="C11" s="22">
        <f>[1]MRiRW!$AS$14</f>
        <v>1300000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8.5">
      <c r="A12" s="11">
        <v>12</v>
      </c>
      <c r="B12" s="12" t="s">
        <v>8</v>
      </c>
      <c r="C12" s="22">
        <f>[1]MRiRW!$AS$15</f>
        <v>1000000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9.25" customHeight="1" thickBot="1">
      <c r="A13" s="14">
        <v>13</v>
      </c>
      <c r="B13" s="15" t="s">
        <v>9</v>
      </c>
      <c r="C13" s="16">
        <v>1200000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57" customHeight="1" thickBot="1">
      <c r="A14" s="17" t="s">
        <v>49</v>
      </c>
      <c r="B14" s="18"/>
      <c r="C14" s="19">
        <f>SUM(C10:C13)</f>
        <v>4100000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47.25" customHeight="1" thickBot="1">
      <c r="A15" s="70" t="s">
        <v>51</v>
      </c>
      <c r="B15" s="23"/>
      <c r="C15" s="24">
        <f>C9+C14</f>
        <v>10700000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33.75" customHeight="1">
      <c r="A16" s="6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33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ht="33.75" customHeight="1" thickBot="1">
      <c r="A18" s="72" t="s">
        <v>54</v>
      </c>
      <c r="B18" s="72"/>
      <c r="C18" s="72"/>
      <c r="D18" s="72"/>
      <c r="E18" s="72"/>
      <c r="F18" s="72"/>
      <c r="G18" s="72"/>
      <c r="H18" s="7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9" ht="57.75" customHeight="1" thickBot="1">
      <c r="A19" s="4" t="s">
        <v>0</v>
      </c>
      <c r="B19" s="25" t="s">
        <v>10</v>
      </c>
      <c r="C19" s="64" t="s">
        <v>11</v>
      </c>
      <c r="D19" s="64" t="s">
        <v>12</v>
      </c>
      <c r="E19" s="64" t="s">
        <v>13</v>
      </c>
      <c r="F19" s="64" t="s">
        <v>14</v>
      </c>
      <c r="G19" s="64" t="s">
        <v>15</v>
      </c>
      <c r="H19" s="64" t="s">
        <v>16</v>
      </c>
      <c r="I19" s="64" t="s">
        <v>17</v>
      </c>
      <c r="J19" s="64" t="s">
        <v>18</v>
      </c>
      <c r="K19" s="64" t="s">
        <v>19</v>
      </c>
      <c r="L19" s="64" t="s">
        <v>20</v>
      </c>
      <c r="M19" s="64" t="s">
        <v>21</v>
      </c>
      <c r="N19" s="64" t="s">
        <v>22</v>
      </c>
      <c r="O19" s="64" t="s">
        <v>23</v>
      </c>
      <c r="P19" s="64" t="s">
        <v>24</v>
      </c>
      <c r="Q19" s="64" t="s">
        <v>25</v>
      </c>
      <c r="R19" s="63" t="s">
        <v>26</v>
      </c>
    </row>
    <row r="20" spans="1:19" s="30" customFormat="1" ht="57.75" customHeight="1">
      <c r="A20" s="26">
        <v>3</v>
      </c>
      <c r="B20" s="27" t="s">
        <v>2</v>
      </c>
      <c r="C20" s="28">
        <v>30000</v>
      </c>
      <c r="D20" s="28">
        <v>0</v>
      </c>
      <c r="E20" s="28">
        <v>10000</v>
      </c>
      <c r="F20" s="28">
        <v>0</v>
      </c>
      <c r="G20" s="28">
        <v>20000</v>
      </c>
      <c r="H20" s="28">
        <v>100000</v>
      </c>
      <c r="I20" s="28">
        <v>100000</v>
      </c>
      <c r="J20" s="28">
        <v>90000</v>
      </c>
      <c r="K20" s="28">
        <v>210000</v>
      </c>
      <c r="L20" s="28">
        <v>125000</v>
      </c>
      <c r="M20" s="28">
        <v>100000</v>
      </c>
      <c r="N20" s="28">
        <v>60000</v>
      </c>
      <c r="O20" s="28">
        <v>75000</v>
      </c>
      <c r="P20" s="28">
        <v>150000</v>
      </c>
      <c r="Q20" s="28">
        <v>20000</v>
      </c>
      <c r="R20" s="29">
        <v>25000</v>
      </c>
    </row>
    <row r="21" spans="1:19" ht="57">
      <c r="A21" s="11">
        <v>4</v>
      </c>
      <c r="B21" s="12" t="s">
        <v>3</v>
      </c>
      <c r="C21" s="31">
        <v>60000</v>
      </c>
      <c r="D21" s="31">
        <v>50000</v>
      </c>
      <c r="E21" s="31">
        <v>40000</v>
      </c>
      <c r="F21" s="31">
        <v>100000</v>
      </c>
      <c r="G21" s="31">
        <v>60000</v>
      </c>
      <c r="H21" s="31">
        <v>100000</v>
      </c>
      <c r="I21" s="31">
        <v>300000</v>
      </c>
      <c r="J21" s="31">
        <v>50000</v>
      </c>
      <c r="K21" s="31">
        <v>90000</v>
      </c>
      <c r="L21" s="31">
        <v>275000</v>
      </c>
      <c r="M21" s="31">
        <v>150000</v>
      </c>
      <c r="N21" s="31">
        <v>160000</v>
      </c>
      <c r="O21" s="31">
        <v>105000</v>
      </c>
      <c r="P21" s="31">
        <v>150000</v>
      </c>
      <c r="Q21" s="31">
        <v>50000</v>
      </c>
      <c r="R21" s="32">
        <v>70000</v>
      </c>
    </row>
    <row r="22" spans="1:19" ht="42.75">
      <c r="A22" s="11">
        <v>6</v>
      </c>
      <c r="B22" s="12" t="s">
        <v>4</v>
      </c>
      <c r="C22" s="31">
        <v>125000</v>
      </c>
      <c r="D22" s="31">
        <v>340000</v>
      </c>
      <c r="E22" s="31">
        <v>300000</v>
      </c>
      <c r="F22" s="31">
        <v>155000</v>
      </c>
      <c r="G22" s="31">
        <v>600000</v>
      </c>
      <c r="H22" s="31">
        <v>702000</v>
      </c>
      <c r="I22" s="31">
        <v>300000</v>
      </c>
      <c r="J22" s="31">
        <v>240000</v>
      </c>
      <c r="K22" s="31">
        <v>140000</v>
      </c>
      <c r="L22" s="31">
        <v>500000</v>
      </c>
      <c r="M22" s="31">
        <v>300000</v>
      </c>
      <c r="N22" s="31">
        <v>110000</v>
      </c>
      <c r="O22" s="31">
        <v>140000</v>
      </c>
      <c r="P22" s="31">
        <v>200000</v>
      </c>
      <c r="Q22" s="31">
        <v>288000</v>
      </c>
      <c r="R22" s="32">
        <v>80000</v>
      </c>
    </row>
    <row r="23" spans="1:19" ht="29.25" thickBot="1">
      <c r="A23" s="33">
        <v>9</v>
      </c>
      <c r="B23" s="34" t="s">
        <v>5</v>
      </c>
      <c r="C23" s="35">
        <v>100000</v>
      </c>
      <c r="D23" s="35">
        <v>100000</v>
      </c>
      <c r="E23" s="35">
        <v>370000</v>
      </c>
      <c r="F23" s="35">
        <v>120000</v>
      </c>
      <c r="G23" s="35">
        <v>420000</v>
      </c>
      <c r="H23" s="35">
        <v>150000</v>
      </c>
      <c r="I23" s="35">
        <v>250000</v>
      </c>
      <c r="J23" s="35">
        <v>80000</v>
      </c>
      <c r="K23" s="35">
        <v>70000</v>
      </c>
      <c r="L23" s="35">
        <v>350000</v>
      </c>
      <c r="M23" s="35">
        <v>50000</v>
      </c>
      <c r="N23" s="35">
        <v>20000</v>
      </c>
      <c r="O23" s="35">
        <v>50000</v>
      </c>
      <c r="P23" s="35">
        <v>250000</v>
      </c>
      <c r="Q23" s="35">
        <v>80000</v>
      </c>
      <c r="R23" s="36">
        <v>200000</v>
      </c>
    </row>
    <row r="24" spans="1:19" ht="43.5" thickBot="1">
      <c r="A24" s="17" t="s">
        <v>53</v>
      </c>
      <c r="B24" s="18"/>
      <c r="C24" s="37">
        <f>SUM(C20:C23)</f>
        <v>315000</v>
      </c>
      <c r="D24" s="37">
        <f t="shared" ref="D24:R24" si="0">SUM(D20:D23)</f>
        <v>490000</v>
      </c>
      <c r="E24" s="37">
        <f t="shared" si="0"/>
        <v>720000</v>
      </c>
      <c r="F24" s="37">
        <f t="shared" si="0"/>
        <v>375000</v>
      </c>
      <c r="G24" s="37">
        <f t="shared" si="0"/>
        <v>1100000</v>
      </c>
      <c r="H24" s="37">
        <f t="shared" si="0"/>
        <v>1052000</v>
      </c>
      <c r="I24" s="37">
        <f t="shared" si="0"/>
        <v>950000</v>
      </c>
      <c r="J24" s="37">
        <f t="shared" si="0"/>
        <v>460000</v>
      </c>
      <c r="K24" s="37">
        <f t="shared" si="0"/>
        <v>510000</v>
      </c>
      <c r="L24" s="37">
        <f t="shared" si="0"/>
        <v>1250000</v>
      </c>
      <c r="M24" s="37">
        <f t="shared" si="0"/>
        <v>600000</v>
      </c>
      <c r="N24" s="37">
        <f t="shared" si="0"/>
        <v>350000</v>
      </c>
      <c r="O24" s="37">
        <f t="shared" si="0"/>
        <v>370000</v>
      </c>
      <c r="P24" s="37">
        <f t="shared" si="0"/>
        <v>750000</v>
      </c>
      <c r="Q24" s="37">
        <f t="shared" si="0"/>
        <v>438000</v>
      </c>
      <c r="R24" s="38">
        <f t="shared" si="0"/>
        <v>375000</v>
      </c>
    </row>
    <row r="25" spans="1:19" ht="28.5">
      <c r="A25" s="20">
        <v>10</v>
      </c>
      <c r="B25" s="21" t="s">
        <v>6</v>
      </c>
      <c r="C25" s="39">
        <v>60000</v>
      </c>
      <c r="D25" s="39">
        <v>25000</v>
      </c>
      <c r="E25" s="39">
        <v>0</v>
      </c>
      <c r="F25" s="39">
        <v>50000</v>
      </c>
      <c r="G25" s="39">
        <v>0</v>
      </c>
      <c r="H25" s="39">
        <v>0</v>
      </c>
      <c r="I25" s="39">
        <v>100000</v>
      </c>
      <c r="J25" s="39">
        <v>30000</v>
      </c>
      <c r="K25" s="39">
        <v>40000</v>
      </c>
      <c r="L25" s="39">
        <v>40000</v>
      </c>
      <c r="M25" s="39">
        <v>0</v>
      </c>
      <c r="N25" s="39">
        <v>40000</v>
      </c>
      <c r="O25" s="39">
        <v>40000</v>
      </c>
      <c r="P25" s="39">
        <v>50000</v>
      </c>
      <c r="Q25" s="39">
        <v>50000</v>
      </c>
      <c r="R25" s="40">
        <v>75000</v>
      </c>
    </row>
    <row r="26" spans="1:19" ht="57">
      <c r="A26" s="11">
        <v>11</v>
      </c>
      <c r="B26" s="12" t="s">
        <v>7</v>
      </c>
      <c r="C26" s="31">
        <v>60000</v>
      </c>
      <c r="D26" s="31">
        <v>40000</v>
      </c>
      <c r="E26" s="31">
        <v>0</v>
      </c>
      <c r="F26" s="31">
        <v>25000</v>
      </c>
      <c r="G26" s="31">
        <v>0</v>
      </c>
      <c r="H26" s="31">
        <v>0</v>
      </c>
      <c r="I26" s="31">
        <v>200000</v>
      </c>
      <c r="J26" s="31">
        <v>30000</v>
      </c>
      <c r="K26" s="31">
        <v>70000</v>
      </c>
      <c r="L26" s="31">
        <v>60000</v>
      </c>
      <c r="M26" s="31">
        <v>0</v>
      </c>
      <c r="N26" s="31">
        <v>60000</v>
      </c>
      <c r="O26" s="31">
        <v>20000</v>
      </c>
      <c r="P26" s="31">
        <v>100000</v>
      </c>
      <c r="Q26" s="31">
        <v>70000</v>
      </c>
      <c r="R26" s="32">
        <v>100000</v>
      </c>
    </row>
    <row r="27" spans="1:19" ht="28.5">
      <c r="A27" s="11">
        <v>12</v>
      </c>
      <c r="B27" s="12" t="s">
        <v>8</v>
      </c>
      <c r="C27" s="31">
        <v>30000</v>
      </c>
      <c r="D27" s="31">
        <v>0</v>
      </c>
      <c r="E27" s="31">
        <v>0</v>
      </c>
      <c r="F27" s="31">
        <v>25000</v>
      </c>
      <c r="G27" s="31">
        <v>0</v>
      </c>
      <c r="H27" s="31">
        <v>0</v>
      </c>
      <c r="I27" s="31">
        <v>100000</v>
      </c>
      <c r="J27" s="31">
        <v>0</v>
      </c>
      <c r="K27" s="31">
        <v>50000</v>
      </c>
      <c r="L27" s="31">
        <v>0</v>
      </c>
      <c r="M27" s="31">
        <v>0</v>
      </c>
      <c r="N27" s="31">
        <v>40000</v>
      </c>
      <c r="O27" s="31">
        <v>0</v>
      </c>
      <c r="P27" s="31">
        <v>0</v>
      </c>
      <c r="Q27" s="31">
        <v>30000</v>
      </c>
      <c r="R27" s="32">
        <v>50000</v>
      </c>
    </row>
    <row r="28" spans="1:19" ht="28.5" customHeight="1" thickBot="1">
      <c r="A28" s="14">
        <v>13</v>
      </c>
      <c r="B28" s="15" t="s">
        <v>9</v>
      </c>
      <c r="C28" s="41">
        <v>85000</v>
      </c>
      <c r="D28" s="41">
        <v>25000</v>
      </c>
      <c r="E28" s="41">
        <v>0</v>
      </c>
      <c r="F28" s="41">
        <v>25000</v>
      </c>
      <c r="G28" s="41">
        <v>0</v>
      </c>
      <c r="H28" s="41">
        <v>0</v>
      </c>
      <c r="I28" s="41">
        <v>150000</v>
      </c>
      <c r="J28" s="41">
        <v>40000</v>
      </c>
      <c r="K28" s="41">
        <v>60000</v>
      </c>
      <c r="L28" s="41">
        <v>50000</v>
      </c>
      <c r="M28" s="41">
        <v>0</v>
      </c>
      <c r="N28" s="41">
        <v>200000</v>
      </c>
      <c r="O28" s="41">
        <v>50000</v>
      </c>
      <c r="P28" s="41">
        <v>150000</v>
      </c>
      <c r="Q28" s="41">
        <v>75000</v>
      </c>
      <c r="R28" s="42">
        <v>100000</v>
      </c>
    </row>
    <row r="29" spans="1:19" ht="44.25" customHeight="1" thickBot="1">
      <c r="A29" s="17" t="s">
        <v>49</v>
      </c>
      <c r="B29" s="18"/>
      <c r="C29" s="37">
        <f>SUM(C25:C28)</f>
        <v>235000</v>
      </c>
      <c r="D29" s="37">
        <f t="shared" ref="D29:R29" si="1">SUM(D25:D28)</f>
        <v>90000</v>
      </c>
      <c r="E29" s="37">
        <f t="shared" si="1"/>
        <v>0</v>
      </c>
      <c r="F29" s="37">
        <f t="shared" si="1"/>
        <v>125000</v>
      </c>
      <c r="G29" s="37">
        <f t="shared" si="1"/>
        <v>0</v>
      </c>
      <c r="H29" s="37">
        <f t="shared" si="1"/>
        <v>0</v>
      </c>
      <c r="I29" s="37">
        <f t="shared" si="1"/>
        <v>550000</v>
      </c>
      <c r="J29" s="37">
        <f t="shared" si="1"/>
        <v>100000</v>
      </c>
      <c r="K29" s="37">
        <f t="shared" si="1"/>
        <v>220000</v>
      </c>
      <c r="L29" s="37">
        <f t="shared" si="1"/>
        <v>150000</v>
      </c>
      <c r="M29" s="37">
        <f t="shared" si="1"/>
        <v>0</v>
      </c>
      <c r="N29" s="37">
        <f t="shared" si="1"/>
        <v>340000</v>
      </c>
      <c r="O29" s="37">
        <f t="shared" si="1"/>
        <v>110000</v>
      </c>
      <c r="P29" s="37">
        <f t="shared" si="1"/>
        <v>300000</v>
      </c>
      <c r="Q29" s="37">
        <f t="shared" si="1"/>
        <v>225000</v>
      </c>
      <c r="R29" s="38">
        <f t="shared" si="1"/>
        <v>325000</v>
      </c>
    </row>
    <row r="30" spans="1:19" s="48" customFormat="1" ht="45.75" thickBot="1">
      <c r="A30" s="43" t="s">
        <v>51</v>
      </c>
      <c r="B30" s="44"/>
      <c r="C30" s="45">
        <f>C24+C29</f>
        <v>550000</v>
      </c>
      <c r="D30" s="45">
        <f t="shared" ref="D30:R30" si="2">D24+D29</f>
        <v>580000</v>
      </c>
      <c r="E30" s="45">
        <f t="shared" si="2"/>
        <v>720000</v>
      </c>
      <c r="F30" s="45">
        <f t="shared" si="2"/>
        <v>500000</v>
      </c>
      <c r="G30" s="45">
        <f t="shared" si="2"/>
        <v>1100000</v>
      </c>
      <c r="H30" s="45">
        <f t="shared" si="2"/>
        <v>1052000</v>
      </c>
      <c r="I30" s="45">
        <f t="shared" si="2"/>
        <v>1500000</v>
      </c>
      <c r="J30" s="45">
        <f t="shared" si="2"/>
        <v>560000</v>
      </c>
      <c r="K30" s="45">
        <f t="shared" si="2"/>
        <v>730000</v>
      </c>
      <c r="L30" s="45">
        <f t="shared" si="2"/>
        <v>1400000</v>
      </c>
      <c r="M30" s="45">
        <f t="shared" si="2"/>
        <v>600000</v>
      </c>
      <c r="N30" s="45">
        <f t="shared" si="2"/>
        <v>690000</v>
      </c>
      <c r="O30" s="45">
        <f t="shared" si="2"/>
        <v>480000</v>
      </c>
      <c r="P30" s="45">
        <f t="shared" si="2"/>
        <v>1050000</v>
      </c>
      <c r="Q30" s="45">
        <f t="shared" si="2"/>
        <v>663000</v>
      </c>
      <c r="R30" s="46">
        <f t="shared" si="2"/>
        <v>700000</v>
      </c>
      <c r="S30" s="47"/>
    </row>
    <row r="31" spans="1:19" ht="39" customHeight="1"/>
    <row r="32" spans="1:19" ht="36.75" customHeight="1" thickBot="1">
      <c r="A32" s="49" t="s">
        <v>47</v>
      </c>
      <c r="B32" s="49"/>
      <c r="C32" s="3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9" ht="43.5" thickBot="1">
      <c r="A33" s="4" t="s">
        <v>0</v>
      </c>
      <c r="B33" s="25" t="s">
        <v>27</v>
      </c>
      <c r="C33" s="65" t="s">
        <v>28</v>
      </c>
      <c r="D33" s="66" t="s">
        <v>29</v>
      </c>
      <c r="E33" s="67" t="s">
        <v>30</v>
      </c>
      <c r="F33" s="67" t="s">
        <v>31</v>
      </c>
      <c r="G33" s="67" t="s">
        <v>32</v>
      </c>
      <c r="H33" s="67" t="s">
        <v>33</v>
      </c>
      <c r="I33" s="67" t="s">
        <v>34</v>
      </c>
      <c r="J33" s="67" t="s">
        <v>35</v>
      </c>
      <c r="K33" s="67" t="s">
        <v>36</v>
      </c>
      <c r="L33" s="67" t="s">
        <v>37</v>
      </c>
      <c r="M33" s="67" t="s">
        <v>38</v>
      </c>
      <c r="N33" s="67" t="s">
        <v>39</v>
      </c>
      <c r="O33" s="67" t="s">
        <v>40</v>
      </c>
      <c r="P33" s="67" t="s">
        <v>41</v>
      </c>
      <c r="Q33" s="67" t="s">
        <v>42</v>
      </c>
      <c r="R33" s="67" t="s">
        <v>43</v>
      </c>
      <c r="S33" s="68" t="s">
        <v>44</v>
      </c>
    </row>
    <row r="34" spans="1:19" ht="75" customHeight="1" thickBot="1">
      <c r="A34" s="51">
        <v>5</v>
      </c>
      <c r="B34" s="52" t="s">
        <v>45</v>
      </c>
      <c r="C34" s="39">
        <f>'[2]CDR_SIR+JC'!AS8</f>
        <v>915000</v>
      </c>
      <c r="D34" s="53">
        <f>'[2]ODR dolnośląski'!AS8</f>
        <v>110000</v>
      </c>
      <c r="E34" s="53">
        <v>113000</v>
      </c>
      <c r="F34" s="54">
        <f>'[1]ODR lubelski'!$AS$17</f>
        <v>100000</v>
      </c>
      <c r="G34" s="53">
        <v>136000</v>
      </c>
      <c r="H34" s="53">
        <f>'[2]ODR łódzki'!AS8</f>
        <v>300000</v>
      </c>
      <c r="I34" s="53">
        <v>169000</v>
      </c>
      <c r="J34" s="53">
        <f>'[2]ODR mazowiecki'!AS8</f>
        <v>100000</v>
      </c>
      <c r="K34" s="53">
        <v>166000</v>
      </c>
      <c r="L34" s="53">
        <v>103600</v>
      </c>
      <c r="M34" s="54">
        <f>'[2]ODR podlaski'!AS8</f>
        <v>100000</v>
      </c>
      <c r="N34" s="53">
        <f>'[2]ODR pomorski'!AS8</f>
        <v>160601.41</v>
      </c>
      <c r="O34" s="55">
        <f>'[2]ODR śląski'!AS8</f>
        <v>127000</v>
      </c>
      <c r="P34" s="56">
        <f>'[2]ODR świętokrzyski'!AS8</f>
        <v>126500</v>
      </c>
      <c r="Q34" s="56">
        <f>'[2]ODR warmińsko-mazurski'!AS8</f>
        <v>90000</v>
      </c>
      <c r="R34" s="56">
        <v>180000</v>
      </c>
      <c r="S34" s="57">
        <v>138700</v>
      </c>
    </row>
    <row r="35" spans="1:19" ht="15.75" thickBot="1">
      <c r="A35" s="58" t="s">
        <v>48</v>
      </c>
      <c r="B35" s="59"/>
      <c r="C35" s="60">
        <f>C34</f>
        <v>915000</v>
      </c>
      <c r="D35" s="60">
        <f t="shared" ref="D35:S35" si="3">D34</f>
        <v>110000</v>
      </c>
      <c r="E35" s="60">
        <f t="shared" si="3"/>
        <v>113000</v>
      </c>
      <c r="F35" s="60">
        <f t="shared" si="3"/>
        <v>100000</v>
      </c>
      <c r="G35" s="60">
        <f t="shared" si="3"/>
        <v>136000</v>
      </c>
      <c r="H35" s="60">
        <f t="shared" si="3"/>
        <v>300000</v>
      </c>
      <c r="I35" s="60">
        <f t="shared" si="3"/>
        <v>169000</v>
      </c>
      <c r="J35" s="60">
        <f t="shared" si="3"/>
        <v>100000</v>
      </c>
      <c r="K35" s="60">
        <f t="shared" si="3"/>
        <v>166000</v>
      </c>
      <c r="L35" s="60">
        <f t="shared" si="3"/>
        <v>103600</v>
      </c>
      <c r="M35" s="60">
        <f t="shared" si="3"/>
        <v>100000</v>
      </c>
      <c r="N35" s="60">
        <f t="shared" si="3"/>
        <v>160601.41</v>
      </c>
      <c r="O35" s="60">
        <f t="shared" si="3"/>
        <v>127000</v>
      </c>
      <c r="P35" s="61">
        <f t="shared" si="3"/>
        <v>126500</v>
      </c>
      <c r="Q35" s="61">
        <f t="shared" si="3"/>
        <v>90000</v>
      </c>
      <c r="R35" s="61">
        <f t="shared" si="3"/>
        <v>180000</v>
      </c>
      <c r="S35" s="61">
        <f t="shared" si="3"/>
        <v>138700</v>
      </c>
    </row>
    <row r="41" spans="1:19">
      <c r="C41" s="62"/>
    </row>
  </sheetData>
  <mergeCells count="2">
    <mergeCell ref="A1:R1"/>
    <mergeCell ref="A18:H18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alokacja 2019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Krajewska Wioleta</dc:creator>
  <cp:lastModifiedBy>ARybarska</cp:lastModifiedBy>
  <cp:lastPrinted>2018-12-14T09:53:12Z</cp:lastPrinted>
  <dcterms:created xsi:type="dcterms:W3CDTF">2018-11-14T13:49:33Z</dcterms:created>
  <dcterms:modified xsi:type="dcterms:W3CDTF">2019-01-04T09:55:02Z</dcterms:modified>
</cp:coreProperties>
</file>